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arykate\Desktop\"/>
    </mc:Choice>
  </mc:AlternateContent>
  <bookViews>
    <workbookView xWindow="0" yWindow="0" windowWidth="20490" windowHeight="6930" activeTab="2"/>
  </bookViews>
  <sheets>
    <sheet name="Balance Sheet" sheetId="1" r:id="rId1"/>
    <sheet name="Cash Flows " sheetId="2" r:id="rId2"/>
    <sheet name="Taxable Portfolio" sheetId="3" r:id="rId3"/>
  </sheets>
  <calcPr calcId="17901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3" l="1"/>
  <c r="J20" i="3"/>
  <c r="I4" i="3"/>
  <c r="I5" i="3"/>
  <c r="I6" i="3"/>
  <c r="I8" i="3"/>
  <c r="I9" i="3"/>
  <c r="I11" i="3"/>
  <c r="I12" i="3"/>
  <c r="I13" i="3"/>
  <c r="I14" i="3"/>
  <c r="I15" i="3"/>
  <c r="I16" i="3"/>
  <c r="I17" i="3"/>
  <c r="I20" i="3"/>
  <c r="C4" i="2"/>
  <c r="C41" i="2"/>
  <c r="C45" i="2"/>
  <c r="C46" i="2"/>
  <c r="E17" i="3"/>
  <c r="D17" i="3"/>
  <c r="C32" i="1"/>
  <c r="C34" i="1"/>
  <c r="C7" i="1"/>
  <c r="C22" i="1"/>
  <c r="C13" i="1"/>
</calcChain>
</file>

<file path=xl/sharedStrings.xml><?xml version="1.0" encoding="utf-8"?>
<sst xmlns="http://schemas.openxmlformats.org/spreadsheetml/2006/main" count="126" uniqueCount="114">
  <si>
    <t>Traditional IRA: Jim</t>
  </si>
  <si>
    <t>Traditional IRA: Susan</t>
  </si>
  <si>
    <t>GM 401(k): Jim</t>
  </si>
  <si>
    <t>Taxable Account</t>
  </si>
  <si>
    <t>Total Invested Assets</t>
  </si>
  <si>
    <t> </t>
  </si>
  <si>
    <t>Personal Residence:</t>
  </si>
  <si>
    <t>Dirt Bikes:</t>
  </si>
  <si>
    <t>Jet Ski:</t>
  </si>
  <si>
    <t>Boat:</t>
  </si>
  <si>
    <t>Vehicles: Jim </t>
  </si>
  <si>
    <t>Vehicle: Susan </t>
  </si>
  <si>
    <t>Furniture and Household Items:</t>
  </si>
  <si>
    <t>Total Personal Use Assets</t>
  </si>
  <si>
    <t>Total Assets</t>
  </si>
  <si>
    <t>LIABILITIES</t>
  </si>
  <si>
    <t>Mortgage (30 year fixed, 3.75%)</t>
  </si>
  <si>
    <t>HELOC (5.5% variable)</t>
  </si>
  <si>
    <t>Auto Loans: Jim (6% - 5 years)</t>
  </si>
  <si>
    <t>Total Liabilities</t>
  </si>
  <si>
    <t>Net Worth</t>
  </si>
  <si>
    <t>ASSETS</t>
  </si>
  <si>
    <t>Checking Account: Jim</t>
  </si>
  <si>
    <t>Checking Account: Susan</t>
  </si>
  <si>
    <t>Savings Account: Jim</t>
  </si>
  <si>
    <t>Savings Account: Susan</t>
  </si>
  <si>
    <t>Total Cash and Cash Equivalents</t>
  </si>
  <si>
    <t>Credit Card Debt (20%)</t>
  </si>
  <si>
    <t>Student Loans (7%)</t>
  </si>
  <si>
    <t>Symbol/Description</t>
  </si>
  <si>
    <t>Asset Class</t>
  </si>
  <si>
    <t>Cost Basis</t>
  </si>
  <si>
    <t>FMV</t>
  </si>
  <si>
    <t>AEPGX</t>
  </si>
  <si>
    <t>Intl Euro-Pacific</t>
  </si>
  <si>
    <t>CWGIX</t>
  </si>
  <si>
    <t>US Large Cap (10% Bonds)</t>
  </si>
  <si>
    <t>IGAAX</t>
  </si>
  <si>
    <t>International Large Cap</t>
  </si>
  <si>
    <t>REITS</t>
  </si>
  <si>
    <t>US Real Estate</t>
  </si>
  <si>
    <t>Frontier Market Fund</t>
  </si>
  <si>
    <t>Frontier Markets</t>
  </si>
  <si>
    <t>GM Stock</t>
  </si>
  <si>
    <t>US Large Cap</t>
  </si>
  <si>
    <t>Tech Stock 1</t>
  </si>
  <si>
    <t>Tech Stock 2</t>
  </si>
  <si>
    <t>US Small Cap</t>
  </si>
  <si>
    <t>Teck Stock 3</t>
  </si>
  <si>
    <t>Tech Stock 4</t>
  </si>
  <si>
    <t>US Micro Cap</t>
  </si>
  <si>
    <t>Tech Stock 5</t>
  </si>
  <si>
    <t>Taxes, Exp, &amp; Savings</t>
  </si>
  <si>
    <t>Taxes - Federal</t>
  </si>
  <si>
    <t>Taxes – Social Security</t>
  </si>
  <si>
    <t>Taxes - Medicare</t>
  </si>
  <si>
    <t>Student Loan Payments</t>
  </si>
  <si>
    <t>Credit Card Payments</t>
  </si>
  <si>
    <t>Auto Payments</t>
  </si>
  <si>
    <t>Insurance - Auto</t>
  </si>
  <si>
    <t>Insurance – UL – Jim</t>
  </si>
  <si>
    <t>Insurance – UL – Susan</t>
  </si>
  <si>
    <t>Utilities</t>
  </si>
  <si>
    <t>Medical</t>
  </si>
  <si>
    <t>Property Tax</t>
  </si>
  <si>
    <t>Food – Groceries</t>
  </si>
  <si>
    <t>Food – Restaurants</t>
  </si>
  <si>
    <t>Auto – Fuel/Repairs</t>
  </si>
  <si>
    <t>Clothing</t>
  </si>
  <si>
    <t>Entertainment</t>
  </si>
  <si>
    <t>Jim’s Adventures Advertising</t>
  </si>
  <si>
    <t>Hobbies</t>
  </si>
  <si>
    <t>Travel</t>
  </si>
  <si>
    <t>Jim’s Adventures Office Exp</t>
  </si>
  <si>
    <t>Gifts</t>
  </si>
  <si>
    <t>Charity</t>
  </si>
  <si>
    <t>Misc. - Lifestyle</t>
  </si>
  <si>
    <t>Jim’s Adventures Networking</t>
  </si>
  <si>
    <t>Jim’s Adventures Website</t>
  </si>
  <si>
    <t>Jim’s Adventures Travel</t>
  </si>
  <si>
    <t>Jim’s Adventures Meals</t>
  </si>
  <si>
    <t>Total - Expenses</t>
  </si>
  <si>
    <t>Savings</t>
  </si>
  <si>
    <t>Individual Stock Purchases</t>
  </si>
  <si>
    <t>Total – Taxes, Exp, Savings</t>
  </si>
  <si>
    <t>Income – Annual</t>
  </si>
  <si>
    <t>Jim</t>
  </si>
  <si>
    <t>Total - Income</t>
  </si>
  <si>
    <t>Mortgage Payments (A)</t>
  </si>
  <si>
    <t>(A) Extra Mortgage payment each month of $750</t>
  </si>
  <si>
    <t>HELOC Interest (B)</t>
  </si>
  <si>
    <t>(B) Interest only payments</t>
  </si>
  <si>
    <t>Kid Expenses</t>
  </si>
  <si>
    <t>Susan (C)</t>
  </si>
  <si>
    <t>Ordinary Dividends</t>
  </si>
  <si>
    <t>Qualified Dividends</t>
  </si>
  <si>
    <t>Capital Gains Distributions</t>
  </si>
  <si>
    <t>Notes:</t>
  </si>
  <si>
    <t>(C) Susan has no pre-tax withholding</t>
  </si>
  <si>
    <t>Mortgage Interest was 17,000 in 2017</t>
  </si>
  <si>
    <t>Student Loan Interest was $1,700 in 2017</t>
  </si>
  <si>
    <t xml:space="preserve">BOA CD's </t>
  </si>
  <si>
    <t>Short-Term Bonds</t>
  </si>
  <si>
    <t xml:space="preserve">Corporate Bonds </t>
  </si>
  <si>
    <t>Intermediate Bonds</t>
  </si>
  <si>
    <t>Amount</t>
  </si>
  <si>
    <t>Expenses</t>
  </si>
  <si>
    <t xml:space="preserve">Taxes </t>
  </si>
  <si>
    <t>Net +/-</t>
  </si>
  <si>
    <t>2017 Taxes</t>
  </si>
  <si>
    <t>Total</t>
  </si>
  <si>
    <t>Stocks</t>
  </si>
  <si>
    <t>Bonds</t>
  </si>
  <si>
    <t>73% Equities  /  27% Fixed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</si>
</sst>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222222"/>
      <name val="Garamond"/>
      <family val="1"/>
    </font>
    <font>
      <sz val="14"/>
      <color rgb="FF222222"/>
      <name val="Garamond"/>
      <family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5"/>
      <color rgb="FF222222"/>
      <name val="Garamond"/>
      <family val="1"/>
    </font>
    <font>
      <b/>
      <sz val="17"/>
      <color rgb="FF222222"/>
      <name val="Garamond"/>
      <family val="1"/>
    </font>
    <font>
      <b/>
      <sz val="18"/>
      <color rgb="FF222222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theme="4"/>
      </top>
      <bottom style="thin">
        <color auto="1"/>
      </bottom>
      <diagonal/>
    </border>
    <border>
      <left/>
      <right style="thin">
        <color auto="1"/>
      </right>
      <top style="double">
        <color theme="4"/>
      </top>
      <bottom style="thin">
        <color auto="1"/>
      </bottom>
      <diagonal/>
    </border>
    <border>
      <left/>
      <right/>
      <top style="thin">
        <color auto="1"/>
      </top>
      <bottom style="thick">
        <color theme="4"/>
      </bottom>
      <diagonal/>
    </border>
    <border>
      <left/>
      <right style="thin">
        <color auto="1"/>
      </right>
      <top style="thin">
        <color auto="1"/>
      </top>
      <bottom style="thick">
        <color theme="4"/>
      </bottom>
      <diagonal/>
    </border>
    <border>
      <left style="thin">
        <color auto="1"/>
      </left>
      <right/>
      <top style="thin">
        <color auto="1"/>
      </top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2" borderId="3" applyNumberFormat="0" applyAlignment="0" applyProtection="0"/>
    <xf numFmtId="0" fontId="7" fillId="0" borderId="4" applyNumberFormat="0" applyFill="0" applyAlignment="0" applyProtection="0"/>
    <xf numFmtId="0" fontId="1" fillId="3" borderId="0" applyNumberFormat="0" applyBorder="0" applyAlignment="0" applyProtection="0"/>
  </cellStyleXfs>
  <cellXfs count="55">
    <xf numFmtId="0" fontId="0" fillId="0" borderId="0" xfId="0"/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6" fontId="3" fillId="5" borderId="1" xfId="0" applyNumberFormat="1" applyFont="1" applyFill="1" applyBorder="1" applyAlignment="1">
      <alignment wrapText="1"/>
    </xf>
    <xf numFmtId="0" fontId="3" fillId="5" borderId="0" xfId="0" applyFont="1" applyFill="1" applyBorder="1" applyAlignment="1">
      <alignment wrapText="1"/>
    </xf>
    <xf numFmtId="6" fontId="3" fillId="5" borderId="0" xfId="0" applyNumberFormat="1" applyFont="1" applyFill="1" applyBorder="1" applyAlignment="1">
      <alignment wrapText="1"/>
    </xf>
    <xf numFmtId="0" fontId="8" fillId="5" borderId="4" xfId="4" applyFont="1" applyFill="1" applyAlignment="1">
      <alignment wrapText="1"/>
    </xf>
    <xf numFmtId="6" fontId="8" fillId="5" borderId="4" xfId="4" applyNumberFormat="1" applyFont="1" applyFill="1" applyAlignment="1">
      <alignment wrapText="1"/>
    </xf>
    <xf numFmtId="0" fontId="9" fillId="5" borderId="4" xfId="4" applyFont="1" applyFill="1" applyAlignment="1">
      <alignment wrapText="1"/>
    </xf>
    <xf numFmtId="3" fontId="9" fillId="5" borderId="4" xfId="4" applyNumberFormat="1" applyFont="1" applyFill="1" applyAlignment="1">
      <alignment wrapText="1"/>
    </xf>
    <xf numFmtId="6" fontId="9" fillId="5" borderId="4" xfId="4" applyNumberFormat="1" applyFont="1" applyFill="1" applyAlignment="1">
      <alignment wrapText="1"/>
    </xf>
    <xf numFmtId="0" fontId="3" fillId="5" borderId="6" xfId="0" applyFont="1" applyFill="1" applyBorder="1" applyAlignment="1">
      <alignment wrapText="1"/>
    </xf>
    <xf numFmtId="6" fontId="3" fillId="5" borderId="6" xfId="0" applyNumberFormat="1" applyFont="1" applyFill="1" applyBorder="1" applyAlignment="1">
      <alignment wrapText="1"/>
    </xf>
    <xf numFmtId="0" fontId="5" fillId="4" borderId="5" xfId="2" applyFill="1" applyBorder="1" applyAlignment="1">
      <alignment horizontal="center" wrapText="1"/>
    </xf>
    <xf numFmtId="6" fontId="0" fillId="5" borderId="0" xfId="0" applyNumberFormat="1" applyFill="1"/>
    <xf numFmtId="0" fontId="10" fillId="5" borderId="0" xfId="3" applyFont="1" applyFill="1" applyBorder="1"/>
    <xf numFmtId="6" fontId="10" fillId="5" borderId="0" xfId="3" applyNumberFormat="1" applyFont="1" applyFill="1" applyBorder="1"/>
    <xf numFmtId="6" fontId="10" fillId="2" borderId="12" xfId="3" applyNumberFormat="1" applyFont="1" applyBorder="1"/>
    <xf numFmtId="0" fontId="10" fillId="2" borderId="11" xfId="3" applyFont="1" applyBorder="1"/>
    <xf numFmtId="0" fontId="3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6" fontId="2" fillId="5" borderId="1" xfId="0" applyNumberFormat="1" applyFont="1" applyFill="1" applyBorder="1" applyAlignment="1">
      <alignment wrapText="1"/>
    </xf>
    <xf numFmtId="0" fontId="6" fillId="2" borderId="3" xfId="3" applyAlignment="1">
      <alignment wrapText="1"/>
    </xf>
    <xf numFmtId="6" fontId="6" fillId="2" borderId="3" xfId="3" applyNumberFormat="1" applyAlignment="1">
      <alignment wrapText="1"/>
    </xf>
    <xf numFmtId="0" fontId="3" fillId="5" borderId="16" xfId="0" applyFont="1" applyFill="1" applyBorder="1" applyAlignment="1">
      <alignment wrapText="1"/>
    </xf>
    <xf numFmtId="6" fontId="3" fillId="5" borderId="16" xfId="0" applyNumberFormat="1" applyFont="1" applyFill="1" applyBorder="1" applyAlignment="1">
      <alignment wrapText="1"/>
    </xf>
    <xf numFmtId="3" fontId="0" fillId="5" borderId="0" xfId="0" applyNumberFormat="1" applyFill="1"/>
    <xf numFmtId="164" fontId="0" fillId="5" borderId="0" xfId="0" applyNumberFormat="1" applyFill="1"/>
    <xf numFmtId="9" fontId="0" fillId="5" borderId="0" xfId="1" applyFont="1" applyFill="1"/>
    <xf numFmtId="0" fontId="5" fillId="4" borderId="13" xfId="2" applyFill="1" applyBorder="1" applyAlignment="1">
      <alignment horizontal="center" wrapText="1"/>
    </xf>
    <xf numFmtId="0" fontId="5" fillId="4" borderId="14" xfId="2" applyFill="1" applyBorder="1" applyAlignment="1">
      <alignment horizontal="center" wrapText="1"/>
    </xf>
    <xf numFmtId="0" fontId="5" fillId="4" borderId="15" xfId="2" applyFill="1" applyBorder="1" applyAlignment="1">
      <alignment horizontal="center" wrapText="1"/>
    </xf>
    <xf numFmtId="0" fontId="2" fillId="5" borderId="6" xfId="0" applyFont="1" applyFill="1" applyBorder="1" applyAlignment="1">
      <alignment wrapText="1"/>
    </xf>
    <xf numFmtId="6" fontId="2" fillId="5" borderId="6" xfId="0" applyNumberFormat="1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6" fontId="3" fillId="6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6" fontId="2" fillId="6" borderId="1" xfId="0" applyNumberFormat="1" applyFont="1" applyFill="1" applyBorder="1" applyAlignment="1">
      <alignment wrapText="1"/>
    </xf>
    <xf numFmtId="0" fontId="11" fillId="8" borderId="1" xfId="0" applyFont="1" applyFill="1" applyBorder="1" applyAlignment="1">
      <alignment wrapText="1"/>
    </xf>
    <xf numFmtId="6" fontId="11" fillId="8" borderId="1" xfId="0" applyNumberFormat="1" applyFont="1" applyFill="1" applyBorder="1" applyAlignment="1">
      <alignment wrapText="1"/>
    </xf>
    <xf numFmtId="0" fontId="11" fillId="6" borderId="1" xfId="0" applyFont="1" applyFill="1" applyBorder="1" applyAlignment="1">
      <alignment wrapText="1"/>
    </xf>
    <xf numFmtId="6" fontId="11" fillId="6" borderId="1" xfId="0" applyNumberFormat="1" applyFont="1" applyFill="1" applyBorder="1" applyAlignment="1">
      <alignment wrapText="1"/>
    </xf>
    <xf numFmtId="0" fontId="12" fillId="8" borderId="1" xfId="0" applyFont="1" applyFill="1" applyBorder="1" applyAlignment="1">
      <alignment wrapText="1"/>
    </xf>
    <xf numFmtId="6" fontId="12" fillId="8" borderId="1" xfId="0" applyNumberFormat="1" applyFont="1" applyFill="1" applyBorder="1" applyAlignment="1">
      <alignment wrapText="1"/>
    </xf>
    <xf numFmtId="0" fontId="13" fillId="7" borderId="9" xfId="0" applyFont="1" applyFill="1" applyBorder="1" applyAlignment="1">
      <alignment horizontal="center" wrapText="1"/>
    </xf>
    <xf numFmtId="0" fontId="13" fillId="7" borderId="10" xfId="0" applyFont="1" applyFill="1" applyBorder="1" applyAlignment="1">
      <alignment horizontal="center" wrapText="1"/>
    </xf>
    <xf numFmtId="0" fontId="9" fillId="3" borderId="7" xfId="5" applyFont="1" applyBorder="1" applyAlignment="1">
      <alignment horizontal="center" wrapText="1"/>
    </xf>
    <xf numFmtId="0" fontId="9" fillId="3" borderId="8" xfId="5" applyFont="1" applyBorder="1" applyAlignment="1">
      <alignment horizontal="center" wrapText="1"/>
    </xf>
    <xf numFmtId="0" fontId="9" fillId="3" borderId="9" xfId="5" applyFont="1" applyBorder="1" applyAlignment="1">
      <alignment horizontal="center" wrapText="1"/>
    </xf>
    <xf numFmtId="0" fontId="9" fillId="3" borderId="10" xfId="5" applyFont="1" applyBorder="1" applyAlignment="1">
      <alignment horizontal="center" wrapText="1"/>
    </xf>
    <xf numFmtId="0" fontId="9" fillId="3" borderId="11" xfId="5" applyFont="1" applyBorder="1" applyAlignment="1">
      <alignment horizontal="center" wrapText="1"/>
    </xf>
    <xf numFmtId="0" fontId="9" fillId="3" borderId="12" xfId="5" applyFont="1" applyBorder="1" applyAlignment="1">
      <alignment horizontal="center" wrapText="1"/>
    </xf>
    <xf numFmtId="0" fontId="5" fillId="4" borderId="15" xfId="2" applyFill="1" applyBorder="1" applyAlignment="1">
      <alignment horizontal="center" wrapText="1"/>
    </xf>
    <xf numFmtId="0" fontId="5" fillId="4" borderId="14" xfId="2" applyFill="1" applyBorder="1" applyAlignment="1">
      <alignment horizontal="center" wrapText="1"/>
    </xf>
  </cellXfs>
  <cellStyles count="6">
    <cellStyle name="20% - Accent1" xfId="5" builtinId="30"/>
    <cellStyle name="Heading 1" xfId="2" builtinId="16"/>
    <cellStyle name="Normal" xfId="0" builtinId="0"/>
    <cellStyle name="Output" xfId="3" builtinId="21"/>
    <cellStyle name="Percent" xfId="1" builtinId="5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5"/>
  <sheetViews>
    <sheetView topLeftCell="A16" workbookViewId="0">
      <selection activeCell="F24" sqref="F24"/>
    </sheetView>
  </sheetViews>
  <sheetFormatPr defaultColWidth="8.7109375" defaultRowHeight="15" x14ac:dyDescent="0.25"/>
  <cols>
    <col min="1" max="1" width="18.140625" customWidth="1"/>
    <col min="2" max="2" width="34.42578125" bestFit="1" customWidth="1"/>
    <col min="3" max="3" width="15" bestFit="1" customWidth="1"/>
  </cols>
  <sheetData>
    <row r="1" spans="1:5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23.25" x14ac:dyDescent="0.35">
      <c r="A2" s="1"/>
      <c r="B2" s="45" t="s">
        <v>21</v>
      </c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18.75" x14ac:dyDescent="0.3">
      <c r="A3" s="1"/>
      <c r="B3" s="3" t="s">
        <v>22</v>
      </c>
      <c r="C3" s="4">
        <v>1300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8.75" x14ac:dyDescent="0.3">
      <c r="A4" s="1"/>
      <c r="B4" s="35" t="s">
        <v>23</v>
      </c>
      <c r="C4" s="36">
        <v>8800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8.75" x14ac:dyDescent="0.3">
      <c r="A5" s="1"/>
      <c r="B5" s="3" t="s">
        <v>24</v>
      </c>
      <c r="C5" s="4">
        <v>500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8.75" x14ac:dyDescent="0.3">
      <c r="A6" s="1"/>
      <c r="B6" s="35" t="s">
        <v>25</v>
      </c>
      <c r="C6" s="36">
        <v>26000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37.5" x14ac:dyDescent="0.3">
      <c r="A7" s="1"/>
      <c r="B7" s="2" t="s">
        <v>26</v>
      </c>
      <c r="C7" s="22">
        <f>SUM(C3:C6)</f>
        <v>36600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18.75" x14ac:dyDescent="0.3">
      <c r="A8" s="1"/>
      <c r="B8" s="35" t="s">
        <v>5</v>
      </c>
      <c r="C8" s="37" t="s">
        <v>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18.75" x14ac:dyDescent="0.3">
      <c r="A9" s="1"/>
      <c r="B9" s="3" t="s">
        <v>0</v>
      </c>
      <c r="C9" s="4">
        <v>48000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18.75" x14ac:dyDescent="0.3">
      <c r="A10" s="1"/>
      <c r="B10" s="35" t="s">
        <v>1</v>
      </c>
      <c r="C10" s="36">
        <v>110000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18.75" x14ac:dyDescent="0.3">
      <c r="A11" s="1"/>
      <c r="B11" s="3" t="s">
        <v>2</v>
      </c>
      <c r="C11" s="4">
        <v>114000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18.75" x14ac:dyDescent="0.3">
      <c r="A12" s="1"/>
      <c r="B12" s="35" t="s">
        <v>3</v>
      </c>
      <c r="C12" s="36">
        <v>575000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18.75" x14ac:dyDescent="0.3">
      <c r="A13" s="1"/>
      <c r="B13" s="2" t="s">
        <v>4</v>
      </c>
      <c r="C13" s="22">
        <f>SUM(C9:C12)</f>
        <v>847000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8.75" x14ac:dyDescent="0.3">
      <c r="A14" s="1"/>
      <c r="B14" s="35" t="s">
        <v>5</v>
      </c>
      <c r="C14" s="37" t="s">
        <v>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18.75" x14ac:dyDescent="0.3">
      <c r="A15" s="1"/>
      <c r="B15" s="3" t="s">
        <v>6</v>
      </c>
      <c r="C15" s="4">
        <v>900000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18.75" x14ac:dyDescent="0.3">
      <c r="A16" s="1"/>
      <c r="B16" s="35" t="s">
        <v>7</v>
      </c>
      <c r="C16" s="36">
        <v>28000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18.75" x14ac:dyDescent="0.3">
      <c r="A17" s="1"/>
      <c r="B17" s="3" t="s">
        <v>8</v>
      </c>
      <c r="C17" s="4">
        <v>8000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18.75" x14ac:dyDescent="0.3">
      <c r="A18" s="1"/>
      <c r="B18" s="35" t="s">
        <v>9</v>
      </c>
      <c r="C18" s="36">
        <v>24000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18.75" x14ac:dyDescent="0.3">
      <c r="A19" s="1"/>
      <c r="B19" s="3" t="s">
        <v>10</v>
      </c>
      <c r="C19" s="4">
        <v>82000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8.75" x14ac:dyDescent="0.3">
      <c r="A20" s="1"/>
      <c r="B20" s="35" t="s">
        <v>11</v>
      </c>
      <c r="C20" s="36">
        <v>45000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37.5" x14ac:dyDescent="0.3">
      <c r="A21" s="1"/>
      <c r="B21" s="3" t="s">
        <v>12</v>
      </c>
      <c r="C21" s="4">
        <v>210000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ht="18.75" x14ac:dyDescent="0.3">
      <c r="A22" s="1"/>
      <c r="B22" s="37" t="s">
        <v>13</v>
      </c>
      <c r="C22" s="38">
        <f>SUM(C15:C21)</f>
        <v>1297000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ht="18.75" x14ac:dyDescent="0.3">
      <c r="A23" s="1"/>
      <c r="B23" s="3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ht="19.5" x14ac:dyDescent="0.3">
      <c r="A24" s="1"/>
      <c r="B24" s="39" t="s">
        <v>14</v>
      </c>
      <c r="C24" s="40">
        <v>2180600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ht="18.75" x14ac:dyDescent="0.3">
      <c r="A25" s="1"/>
      <c r="B25" s="2" t="s">
        <v>5</v>
      </c>
      <c r="C25" s="2" t="s">
        <v>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ht="23.25" x14ac:dyDescent="0.35">
      <c r="A26" s="1"/>
      <c r="B26" s="45" t="s">
        <v>15</v>
      </c>
      <c r="C26" s="4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ht="37.5" x14ac:dyDescent="0.3">
      <c r="A27" s="1"/>
      <c r="B27" s="3" t="s">
        <v>16</v>
      </c>
      <c r="C27" s="4">
        <v>400000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ht="18.75" x14ac:dyDescent="0.3">
      <c r="A28" s="1"/>
      <c r="B28" s="35" t="s">
        <v>17</v>
      </c>
      <c r="C28" s="36">
        <v>50000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ht="37.5" x14ac:dyDescent="0.3">
      <c r="A29" s="1"/>
      <c r="B29" s="3" t="s">
        <v>18</v>
      </c>
      <c r="C29" s="4">
        <v>51000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ht="18.75" x14ac:dyDescent="0.3">
      <c r="A30" s="1"/>
      <c r="B30" s="35" t="s">
        <v>27</v>
      </c>
      <c r="C30" s="36">
        <v>15000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ht="18.75" x14ac:dyDescent="0.3">
      <c r="A31" s="1"/>
      <c r="B31" s="3" t="s">
        <v>28</v>
      </c>
      <c r="C31" s="4">
        <v>40000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ht="19.5" x14ac:dyDescent="0.3">
      <c r="A32" s="1"/>
      <c r="B32" s="41" t="s">
        <v>19</v>
      </c>
      <c r="C32" s="42">
        <f>SUM(C27:C31)</f>
        <v>556000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1:58" ht="18.75" x14ac:dyDescent="0.3">
      <c r="A33" s="1"/>
      <c r="B33" s="3" t="s">
        <v>5</v>
      </c>
      <c r="C33" s="3" t="s">
        <v>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1:58" ht="22.5" x14ac:dyDescent="0.35">
      <c r="A34" s="1"/>
      <c r="B34" s="43" t="s">
        <v>20</v>
      </c>
      <c r="C34" s="44">
        <f>C24-C32</f>
        <v>1624600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5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1:5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1:5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5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1:5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1:5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1:5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5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1:5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5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1:5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8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5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1:5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1:5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5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5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1:5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1:5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1:5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1:5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1:5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5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1:5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1:5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1:5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1:5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1:5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1:5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1:5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1:5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1:5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1:58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1:58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1:58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1:58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1:58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1:58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1:58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1:58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1:58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1:58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1:58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1:58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1:58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1:58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1:5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1:58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1:58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1:58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1:58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1:58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1:58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1:58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1:58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1:58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1:58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1:58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1:58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1:58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1:58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1:58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1:58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1:58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1:58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</row>
    <row r="135" spans="1:58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</row>
  </sheetData>
  <mergeCells count="2">
    <mergeCell ref="B2:C2"/>
    <mergeCell ref="B26:C26"/>
  </mergeCells>
  <pageMargins left="0.7" right="0.7" top="1.25" bottom="0.75" header="0.3" footer="0.3"/>
  <pageSetup orientation="portrait"/>
  <headerFooter>
    <oddHeader xml:space="preserve">&amp;C&amp;"-,Bold"&amp;14Statement of Financial Position
Jim and Susan Peterson
(As of December 31, 2016)&amp;"-,Regular"&amp;11
</oddHeader>
    <oddFooter>&amp;L&amp;D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36"/>
  <sheetViews>
    <sheetView workbookViewId="0">
      <selection activeCell="E30" sqref="E30"/>
    </sheetView>
  </sheetViews>
  <sheetFormatPr defaultColWidth="8.7109375" defaultRowHeight="15" x14ac:dyDescent="0.25"/>
  <cols>
    <col min="1" max="1" width="13.42578125" customWidth="1"/>
    <col min="2" max="2" width="32.140625" bestFit="1" customWidth="1"/>
    <col min="3" max="3" width="12.28515625" bestFit="1" customWidth="1"/>
  </cols>
  <sheetData>
    <row r="1" spans="1:70" ht="19.5" x14ac:dyDescent="0.3">
      <c r="A1" s="1"/>
      <c r="B1" s="14" t="s">
        <v>85</v>
      </c>
      <c r="C1" s="14" t="s">
        <v>105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18.75" x14ac:dyDescent="0.3">
      <c r="A2" s="1"/>
      <c r="B2" s="12" t="s">
        <v>86</v>
      </c>
      <c r="C2" s="13">
        <v>7000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8.75" x14ac:dyDescent="0.3">
      <c r="A3" s="1"/>
      <c r="B3" s="3" t="s">
        <v>93</v>
      </c>
      <c r="C3" s="4">
        <v>500000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9.5" thickBot="1" x14ac:dyDescent="0.35">
      <c r="A4" s="1"/>
      <c r="B4" s="9" t="s">
        <v>87</v>
      </c>
      <c r="C4" s="11">
        <f>SUM(C2:C3)</f>
        <v>507000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9.5" thickTop="1" x14ac:dyDescent="0.3">
      <c r="A5" s="1"/>
      <c r="B5" s="5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9.5" x14ac:dyDescent="0.3">
      <c r="A7" s="1"/>
      <c r="B7" s="14" t="s">
        <v>52</v>
      </c>
      <c r="C7" s="14" t="s">
        <v>105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8.75" x14ac:dyDescent="0.3">
      <c r="A8" s="1"/>
      <c r="B8" s="47" t="s">
        <v>107</v>
      </c>
      <c r="C8" s="4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ht="18.75" x14ac:dyDescent="0.3">
      <c r="A9" s="1"/>
      <c r="B9" s="3" t="s">
        <v>53</v>
      </c>
      <c r="C9" s="4">
        <v>160000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ht="18.75" x14ac:dyDescent="0.3">
      <c r="A10" s="1"/>
      <c r="B10" s="3" t="s">
        <v>54</v>
      </c>
      <c r="C10" s="4">
        <v>7886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ht="18.75" x14ac:dyDescent="0.3">
      <c r="A11" s="1"/>
      <c r="B11" s="3" t="s">
        <v>55</v>
      </c>
      <c r="C11" s="4">
        <v>9950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ht="18.75" x14ac:dyDescent="0.3">
      <c r="A12" s="1"/>
      <c r="B12" s="49" t="s">
        <v>106</v>
      </c>
      <c r="C12" s="50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ht="18.75" x14ac:dyDescent="0.3">
      <c r="A13" s="1"/>
      <c r="B13" s="3" t="s">
        <v>88</v>
      </c>
      <c r="C13" s="4">
        <v>35000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ht="18.75" x14ac:dyDescent="0.3">
      <c r="A14" s="1"/>
      <c r="B14" s="3" t="s">
        <v>56</v>
      </c>
      <c r="C14" s="4">
        <v>20200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ht="18.75" x14ac:dyDescent="0.3">
      <c r="A15" s="1"/>
      <c r="B15" s="3" t="s">
        <v>57</v>
      </c>
      <c r="C15" s="4">
        <v>12000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ht="18.75" x14ac:dyDescent="0.3">
      <c r="A16" s="1"/>
      <c r="B16" s="3" t="s">
        <v>58</v>
      </c>
      <c r="C16" s="4">
        <v>9600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ht="18.75" x14ac:dyDescent="0.3">
      <c r="A17" s="1"/>
      <c r="B17" s="3" t="s">
        <v>59</v>
      </c>
      <c r="C17" s="4">
        <v>4000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ht="18.75" x14ac:dyDescent="0.3">
      <c r="A18" s="1"/>
      <c r="B18" s="3" t="s">
        <v>60</v>
      </c>
      <c r="C18" s="4">
        <v>2100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ht="18.75" x14ac:dyDescent="0.3">
      <c r="A19" s="1"/>
      <c r="B19" s="3" t="s">
        <v>61</v>
      </c>
      <c r="C19" s="4">
        <v>1400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ht="18.75" x14ac:dyDescent="0.3">
      <c r="A20" s="1"/>
      <c r="B20" s="3" t="s">
        <v>62</v>
      </c>
      <c r="C20" s="4">
        <v>4000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ht="18.75" x14ac:dyDescent="0.3">
      <c r="A21" s="1"/>
      <c r="B21" s="3" t="s">
        <v>63</v>
      </c>
      <c r="C21" s="4">
        <v>2300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ht="18.75" x14ac:dyDescent="0.3">
      <c r="A22" s="1"/>
      <c r="B22" s="3" t="s">
        <v>64</v>
      </c>
      <c r="C22" s="4">
        <v>8300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ht="18.75" x14ac:dyDescent="0.3">
      <c r="A23" s="1"/>
      <c r="B23" s="3" t="s">
        <v>65</v>
      </c>
      <c r="C23" s="4">
        <v>24000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ht="18.75" x14ac:dyDescent="0.3">
      <c r="A24" s="1"/>
      <c r="B24" s="3" t="s">
        <v>66</v>
      </c>
      <c r="C24" s="4">
        <v>15000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ht="18.75" x14ac:dyDescent="0.3">
      <c r="A25" s="1"/>
      <c r="B25" s="3" t="s">
        <v>67</v>
      </c>
      <c r="C25" s="4">
        <v>5000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ht="18.75" x14ac:dyDescent="0.3">
      <c r="A26" s="1"/>
      <c r="B26" s="3" t="s">
        <v>68</v>
      </c>
      <c r="C26" s="4">
        <v>5000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ht="18.75" x14ac:dyDescent="0.3">
      <c r="A27" s="1"/>
      <c r="B27" s="3" t="s">
        <v>69</v>
      </c>
      <c r="C27" s="4">
        <v>15000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ht="37.5" x14ac:dyDescent="0.3">
      <c r="A28" s="1"/>
      <c r="B28" s="3" t="s">
        <v>70</v>
      </c>
      <c r="C28" s="4">
        <v>3000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ht="18.75" x14ac:dyDescent="0.3">
      <c r="A29" s="1"/>
      <c r="B29" s="3" t="s">
        <v>71</v>
      </c>
      <c r="C29" s="4">
        <v>15000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ht="18.75" x14ac:dyDescent="0.3">
      <c r="A30" s="1"/>
      <c r="B30" s="3" t="s">
        <v>72</v>
      </c>
      <c r="C30" s="4">
        <v>20000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ht="37.5" x14ac:dyDescent="0.3">
      <c r="A31" s="1"/>
      <c r="B31" s="3" t="s">
        <v>73</v>
      </c>
      <c r="C31" s="4">
        <v>750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ht="18.75" x14ac:dyDescent="0.3">
      <c r="A32" s="1"/>
      <c r="B32" s="3" t="s">
        <v>74</v>
      </c>
      <c r="C32" s="4">
        <v>25000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ht="18.75" x14ac:dyDescent="0.3">
      <c r="A33" s="1"/>
      <c r="B33" s="3" t="s">
        <v>92</v>
      </c>
      <c r="C33" s="4">
        <v>15000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ht="18.75" x14ac:dyDescent="0.3">
      <c r="A34" s="1"/>
      <c r="B34" s="3" t="s">
        <v>75</v>
      </c>
      <c r="C34" s="4">
        <v>5000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ht="18.75" x14ac:dyDescent="0.3">
      <c r="A35" s="1"/>
      <c r="B35" s="3" t="s">
        <v>76</v>
      </c>
      <c r="C35" s="4">
        <v>20000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ht="37.5" x14ac:dyDescent="0.3">
      <c r="A36" s="1"/>
      <c r="B36" s="3" t="s">
        <v>77</v>
      </c>
      <c r="C36" s="4">
        <v>2500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ht="18.75" x14ac:dyDescent="0.3">
      <c r="A37" s="1"/>
      <c r="B37" s="3" t="s">
        <v>78</v>
      </c>
      <c r="C37" s="4">
        <v>1000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ht="18.75" x14ac:dyDescent="0.3">
      <c r="A38" s="1"/>
      <c r="B38" s="3" t="s">
        <v>79</v>
      </c>
      <c r="C38" s="4">
        <v>3800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ht="18.75" x14ac:dyDescent="0.3">
      <c r="A39" s="1"/>
      <c r="B39" s="3" t="s">
        <v>80</v>
      </c>
      <c r="C39" s="4">
        <v>1000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ht="18.75" x14ac:dyDescent="0.3">
      <c r="A40" s="1"/>
      <c r="B40" s="3" t="s">
        <v>90</v>
      </c>
      <c r="C40" s="4">
        <v>2500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ht="19.5" thickBot="1" x14ac:dyDescent="0.35">
      <c r="A41" s="1"/>
      <c r="B41" s="9" t="s">
        <v>81</v>
      </c>
      <c r="C41" s="10">
        <f>SUM(C9:C40)</f>
        <v>455286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ht="19.5" thickTop="1" x14ac:dyDescent="0.3">
      <c r="A42" s="1"/>
      <c r="B42" s="51" t="s">
        <v>82</v>
      </c>
      <c r="C42" s="5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ht="18.75" x14ac:dyDescent="0.3">
      <c r="A43" s="1"/>
      <c r="B43" s="3" t="s">
        <v>83</v>
      </c>
      <c r="C43" s="4">
        <v>60000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ht="18.75" x14ac:dyDescent="0.3">
      <c r="A44" s="1"/>
      <c r="B44" s="5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ht="42.75" thickBot="1" x14ac:dyDescent="0.4">
      <c r="A45" s="1"/>
      <c r="B45" s="7" t="s">
        <v>84</v>
      </c>
      <c r="C45" s="8">
        <f>C41+C43</f>
        <v>515286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ht="19.5" thickTop="1" x14ac:dyDescent="0.3">
      <c r="A46" s="1"/>
      <c r="B46" s="19" t="s">
        <v>108</v>
      </c>
      <c r="C46" s="18">
        <f>C4-C45</f>
        <v>-8286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ht="18.75" x14ac:dyDescent="0.3">
      <c r="A47" s="1"/>
      <c r="B47" s="16"/>
      <c r="C47" s="1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x14ac:dyDescent="0.25">
      <c r="A48" s="1"/>
      <c r="B48" s="1" t="s">
        <v>89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x14ac:dyDescent="0.25">
      <c r="A49" s="1"/>
      <c r="B49" s="1" t="s">
        <v>91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x14ac:dyDescent="0.25">
      <c r="A50" s="1"/>
      <c r="B50" s="1" t="s">
        <v>98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x14ac:dyDescent="0.25">
      <c r="A52" s="1"/>
      <c r="B52" s="1" t="s">
        <v>97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x14ac:dyDescent="0.25">
      <c r="A53" s="1"/>
      <c r="B53" s="1" t="s">
        <v>99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x14ac:dyDescent="0.25">
      <c r="A54" s="1"/>
      <c r="B54" s="1" t="s">
        <v>100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1:7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1:7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1:7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1:7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1:7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1:7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1:7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5" spans="1:7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</row>
    <row r="146" spans="1:7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</row>
    <row r="147" spans="1:7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</row>
    <row r="148" spans="1:7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</row>
    <row r="149" spans="1:7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1:7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1" spans="1:7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</row>
    <row r="152" spans="1:7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1:7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1:7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7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</row>
    <row r="166" spans="1:7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</row>
    <row r="167" spans="1:7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</row>
    <row r="168" spans="1:7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</row>
    <row r="169" spans="1:7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</row>
    <row r="170" spans="1:7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</row>
    <row r="171" spans="1:7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</row>
    <row r="172" spans="1:7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</row>
    <row r="173" spans="1:7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</row>
    <row r="174" spans="1:7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</row>
    <row r="175" spans="1:7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</row>
    <row r="176" spans="1:7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</row>
    <row r="177" spans="1:7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</row>
    <row r="191" spans="1:7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3" spans="1:7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</row>
    <row r="194" spans="1:7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</row>
    <row r="195" spans="1:7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</row>
    <row r="196" spans="1:7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</row>
    <row r="197" spans="1:7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</row>
    <row r="198" spans="1:7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</row>
    <row r="199" spans="1:7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</row>
    <row r="200" spans="1:7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</row>
    <row r="201" spans="1:7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</row>
    <row r="202" spans="1:7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</row>
    <row r="203" spans="1:7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</row>
    <row r="204" spans="1:7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</row>
    <row r="205" spans="1:7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</row>
    <row r="206" spans="1:7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</row>
    <row r="207" spans="1:7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</row>
    <row r="208" spans="1:7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</row>
    <row r="209" spans="1:7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</row>
    <row r="210" spans="1:7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</row>
    <row r="211" spans="1:7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</row>
    <row r="212" spans="1:7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</row>
    <row r="213" spans="1:7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</row>
    <row r="214" spans="1:7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</row>
    <row r="215" spans="1:7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</row>
    <row r="216" spans="1:7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</row>
    <row r="217" spans="1:7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</row>
    <row r="218" spans="1:7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</row>
    <row r="219" spans="1:7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</row>
    <row r="220" spans="1:7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</row>
    <row r="221" spans="1:7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</row>
    <row r="222" spans="1:7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</row>
    <row r="223" spans="1:7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</row>
    <row r="224" spans="1:7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</row>
    <row r="225" spans="1:7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29" spans="1:7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</row>
    <row r="230" spans="1:7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</row>
    <row r="231" spans="1:7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</row>
    <row r="232" spans="1:7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</row>
    <row r="233" spans="1:7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</row>
    <row r="235" spans="1:70" x14ac:dyDescent="0.25">
      <c r="B235" s="1"/>
      <c r="C235" s="1"/>
    </row>
    <row r="236" spans="1:70" x14ac:dyDescent="0.25">
      <c r="B236" s="1"/>
      <c r="C236" s="1"/>
    </row>
  </sheetData>
  <mergeCells count="3">
    <mergeCell ref="B8:C8"/>
    <mergeCell ref="B12:C12"/>
    <mergeCell ref="B42:C42"/>
  </mergeCells>
  <pageMargins left="0.7" right="0.7" top="1.25" bottom="0.75" header="0.3" footer="0.3"/>
  <pageSetup orientation="portrait"/>
  <headerFooter>
    <oddHeader xml:space="preserve">&amp;C&amp;"-,Bold"&amp;14Statement of Cash Flows
Jim &amp; Susan Peterson
(As of December 31, 2016)&amp;"-,Regular"&amp;11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3"/>
  <sheetViews>
    <sheetView tabSelected="1" workbookViewId="0">
      <selection activeCell="D26" sqref="D26"/>
    </sheetView>
  </sheetViews>
  <sheetFormatPr defaultColWidth="8.7109375" defaultRowHeight="15" x14ac:dyDescent="0.25"/>
  <cols>
    <col min="2" max="2" width="28.140625" bestFit="1" customWidth="1"/>
    <col min="3" max="3" width="31" customWidth="1"/>
    <col min="4" max="4" width="12.42578125" bestFit="1" customWidth="1"/>
    <col min="5" max="5" width="11.140625" bestFit="1" customWidth="1"/>
    <col min="9" max="9" width="0" hidden="1" customWidth="1"/>
    <col min="10" max="10" width="11.7109375" hidden="1" customWidth="1"/>
  </cols>
  <sheetData>
    <row r="1" spans="1:53" ht="18.75" x14ac:dyDescent="0.3">
      <c r="A1" s="1"/>
      <c r="B1" s="20"/>
      <c r="C1" s="21"/>
      <c r="D1" s="21"/>
      <c r="E1" s="2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8.75" x14ac:dyDescent="0.3">
      <c r="A2" s="1"/>
      <c r="B2" s="20" t="s">
        <v>5</v>
      </c>
      <c r="C2" s="21"/>
      <c r="D2" s="21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39.75" thickBot="1" x14ac:dyDescent="0.35">
      <c r="A3" s="1"/>
      <c r="B3" s="32" t="s">
        <v>29</v>
      </c>
      <c r="C3" s="30" t="s">
        <v>30</v>
      </c>
      <c r="D3" s="30" t="s">
        <v>31</v>
      </c>
      <c r="E3" s="31" t="s">
        <v>32</v>
      </c>
      <c r="F3" s="1"/>
      <c r="G3" s="1"/>
      <c r="H3" s="1"/>
      <c r="I3" s="1" t="s">
        <v>111</v>
      </c>
      <c r="J3" s="1" t="s">
        <v>112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9.5" thickTop="1" x14ac:dyDescent="0.3">
      <c r="A4" s="1"/>
      <c r="B4" s="12" t="s">
        <v>33</v>
      </c>
      <c r="C4" s="12" t="s">
        <v>34</v>
      </c>
      <c r="D4" s="13">
        <v>100000</v>
      </c>
      <c r="E4" s="13">
        <v>150000</v>
      </c>
      <c r="F4" s="1"/>
      <c r="G4" s="1"/>
      <c r="H4" s="1"/>
      <c r="I4" s="15">
        <f>E4</f>
        <v>150000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37.5" x14ac:dyDescent="0.3">
      <c r="A5" s="1"/>
      <c r="B5" s="35" t="s">
        <v>35</v>
      </c>
      <c r="C5" s="35" t="s">
        <v>36</v>
      </c>
      <c r="D5" s="36">
        <v>65000</v>
      </c>
      <c r="E5" s="36">
        <v>115000</v>
      </c>
      <c r="F5" s="1"/>
      <c r="G5" s="1"/>
      <c r="H5" s="1"/>
      <c r="I5" s="15">
        <f>115000*0.9</f>
        <v>103500</v>
      </c>
      <c r="J5" s="27">
        <v>11500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8.75" x14ac:dyDescent="0.3">
      <c r="A6" s="1"/>
      <c r="B6" s="3" t="s">
        <v>37</v>
      </c>
      <c r="C6" s="3" t="s">
        <v>38</v>
      </c>
      <c r="D6" s="4">
        <v>52200</v>
      </c>
      <c r="E6" s="4">
        <v>52200</v>
      </c>
      <c r="F6" s="1"/>
      <c r="G6" s="1"/>
      <c r="H6" s="1"/>
      <c r="I6" s="15">
        <f t="shared" ref="I6:I16" si="0">E6</f>
        <v>52200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.75" x14ac:dyDescent="0.3">
      <c r="A7" s="1"/>
      <c r="B7" s="35" t="s">
        <v>103</v>
      </c>
      <c r="C7" s="35" t="s">
        <v>104</v>
      </c>
      <c r="D7" s="36">
        <v>95000</v>
      </c>
      <c r="E7" s="36">
        <v>95000</v>
      </c>
      <c r="F7" s="1"/>
      <c r="G7" s="1"/>
      <c r="H7" s="1"/>
      <c r="I7" s="15"/>
      <c r="J7" s="1">
        <v>95000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8.75" x14ac:dyDescent="0.3">
      <c r="A8" s="1"/>
      <c r="B8" s="3" t="s">
        <v>39</v>
      </c>
      <c r="C8" s="3" t="s">
        <v>40</v>
      </c>
      <c r="D8" s="4">
        <v>80000</v>
      </c>
      <c r="E8" s="4">
        <v>62000</v>
      </c>
      <c r="F8" s="1"/>
      <c r="G8" s="1"/>
      <c r="H8" s="1"/>
      <c r="I8" s="15">
        <f t="shared" si="0"/>
        <v>62000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18.75" x14ac:dyDescent="0.3">
      <c r="A9" s="1"/>
      <c r="B9" s="35" t="s">
        <v>41</v>
      </c>
      <c r="C9" s="35" t="s">
        <v>42</v>
      </c>
      <c r="D9" s="36">
        <v>82000</v>
      </c>
      <c r="E9" s="36">
        <v>13000</v>
      </c>
      <c r="F9" s="1"/>
      <c r="G9" s="1"/>
      <c r="H9" s="1"/>
      <c r="I9" s="15">
        <f t="shared" si="0"/>
        <v>13000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8.75" x14ac:dyDescent="0.3">
      <c r="A10" s="1"/>
      <c r="B10" s="3" t="s">
        <v>101</v>
      </c>
      <c r="C10" s="3" t="s">
        <v>102</v>
      </c>
      <c r="D10" s="4">
        <v>50000</v>
      </c>
      <c r="E10" s="4">
        <v>50000</v>
      </c>
      <c r="F10" s="1"/>
      <c r="G10" s="1"/>
      <c r="H10" s="1"/>
      <c r="I10" s="15"/>
      <c r="J10" s="1">
        <v>50000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8.75" x14ac:dyDescent="0.3">
      <c r="A11" s="1"/>
      <c r="B11" s="35" t="s">
        <v>43</v>
      </c>
      <c r="C11" s="35" t="s">
        <v>44</v>
      </c>
      <c r="D11" s="36">
        <v>8000</v>
      </c>
      <c r="E11" s="36">
        <v>15000</v>
      </c>
      <c r="F11" s="1"/>
      <c r="G11" s="1"/>
      <c r="H11" s="1"/>
      <c r="I11" s="15">
        <f t="shared" si="0"/>
        <v>15000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8.75" x14ac:dyDescent="0.3">
      <c r="A12" s="1"/>
      <c r="B12" s="3" t="s">
        <v>45</v>
      </c>
      <c r="C12" s="3" t="s">
        <v>44</v>
      </c>
      <c r="D12" s="4">
        <v>24000</v>
      </c>
      <c r="E12" s="4">
        <v>6000</v>
      </c>
      <c r="F12" s="1"/>
      <c r="G12" s="1"/>
      <c r="H12" s="1"/>
      <c r="I12" s="15">
        <f t="shared" si="0"/>
        <v>6000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18.75" x14ac:dyDescent="0.3">
      <c r="A13" s="1"/>
      <c r="B13" s="35" t="s">
        <v>46</v>
      </c>
      <c r="C13" s="35" t="s">
        <v>47</v>
      </c>
      <c r="D13" s="36">
        <v>10000</v>
      </c>
      <c r="E13" s="36">
        <v>800</v>
      </c>
      <c r="F13" s="1"/>
      <c r="G13" s="1"/>
      <c r="H13" s="1"/>
      <c r="I13" s="15">
        <f t="shared" si="0"/>
        <v>800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.75" x14ac:dyDescent="0.3">
      <c r="A14" s="1"/>
      <c r="B14" s="3" t="s">
        <v>48</v>
      </c>
      <c r="C14" s="3" t="s">
        <v>47</v>
      </c>
      <c r="D14" s="4">
        <v>11000</v>
      </c>
      <c r="E14" s="4">
        <v>2000</v>
      </c>
      <c r="F14" s="1"/>
      <c r="G14" s="1"/>
      <c r="H14" s="1"/>
      <c r="I14" s="15">
        <f t="shared" si="0"/>
        <v>2000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18.75" x14ac:dyDescent="0.3">
      <c r="A15" s="1"/>
      <c r="B15" s="35" t="s">
        <v>49</v>
      </c>
      <c r="C15" s="35" t="s">
        <v>50</v>
      </c>
      <c r="D15" s="36">
        <v>13000</v>
      </c>
      <c r="E15" s="36">
        <v>7000</v>
      </c>
      <c r="F15" s="1"/>
      <c r="G15" s="1"/>
      <c r="H15" s="1"/>
      <c r="I15" s="15">
        <f t="shared" si="0"/>
        <v>7000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18.75" x14ac:dyDescent="0.3">
      <c r="A16" s="1"/>
      <c r="B16" s="25" t="s">
        <v>51</v>
      </c>
      <c r="C16" s="25" t="s">
        <v>50</v>
      </c>
      <c r="D16" s="26">
        <v>6000</v>
      </c>
      <c r="E16" s="26">
        <v>7000</v>
      </c>
      <c r="F16" s="1"/>
      <c r="G16" s="1"/>
      <c r="H16" s="1"/>
      <c r="I16" s="15">
        <f t="shared" si="0"/>
        <v>7000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31.5" x14ac:dyDescent="0.25">
      <c r="A17" s="1"/>
      <c r="B17" s="23" t="s">
        <v>110</v>
      </c>
      <c r="C17" s="23" t="s">
        <v>113</v>
      </c>
      <c r="D17" s="24">
        <f>SUM(D4:D16)</f>
        <v>596200</v>
      </c>
      <c r="E17" s="24">
        <f>SUM(E4:E16)</f>
        <v>575000</v>
      </c>
      <c r="F17" s="1"/>
      <c r="G17" s="1"/>
      <c r="H17" s="1"/>
      <c r="I17" s="15">
        <f>SUM(I4:I16)</f>
        <v>418500</v>
      </c>
      <c r="J17" s="28">
        <f>SUM(J4:J16)</f>
        <v>156500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x14ac:dyDescent="0.25">
      <c r="A20" s="1"/>
      <c r="B20" s="1"/>
      <c r="C20" s="1"/>
      <c r="D20" s="1"/>
      <c r="E20" s="1"/>
      <c r="F20" s="1"/>
      <c r="G20" s="1"/>
      <c r="H20" s="1"/>
      <c r="I20" s="29">
        <f>I17/I21</f>
        <v>0.72782608695652173</v>
      </c>
      <c r="J20" s="29">
        <f>J17/I21</f>
        <v>0.27217391304347827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20.25" thickBot="1" x14ac:dyDescent="0.35">
      <c r="A21" s="1"/>
      <c r="B21" s="53" t="s">
        <v>109</v>
      </c>
      <c r="C21" s="54"/>
      <c r="D21" s="1"/>
      <c r="E21" s="1"/>
      <c r="F21" s="1"/>
      <c r="G21" s="1"/>
      <c r="H21" s="1"/>
      <c r="I21" s="15">
        <v>575000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9.5" thickTop="1" x14ac:dyDescent="0.3">
      <c r="A22" s="1"/>
      <c r="B22" s="33" t="s">
        <v>94</v>
      </c>
      <c r="C22" s="34">
        <v>14400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18.75" x14ac:dyDescent="0.3">
      <c r="A23" s="1"/>
      <c r="B23" s="37" t="s">
        <v>95</v>
      </c>
      <c r="C23" s="38">
        <v>1600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18.75" x14ac:dyDescent="0.3">
      <c r="A24" s="1"/>
      <c r="B24" s="2"/>
      <c r="C24" s="2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37.5" x14ac:dyDescent="0.3">
      <c r="A25" s="1"/>
      <c r="B25" s="37" t="s">
        <v>96</v>
      </c>
      <c r="C25" s="38">
        <v>30000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x14ac:dyDescent="0.25">
      <c r="A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</sheetData>
  <mergeCells count="1">
    <mergeCell ref="B21:C21"/>
  </mergeCells>
  <pageMargins left="0.7" right="0.7" top="1.25" bottom="0.75" header="0.3" footer="0.3"/>
  <pageSetup orientation="portrait"/>
  <headerFooter>
    <oddHeader>&amp;C&amp;"-,Bold"&amp;14Invetment Portfolio
Jim and Susan Peterson
(As of December 31, 2016)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Cash Flows </vt:lpstr>
      <vt:lpstr>Taxable Portfolio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Wentzien</dc:creator>
  <cp:lastModifiedBy>Mary Kate</cp:lastModifiedBy>
  <cp:lastPrinted>2017-07-02T18:58:38Z</cp:lastPrinted>
  <dcterms:created xsi:type="dcterms:W3CDTF">2017-07-02T17:33:39Z</dcterms:created>
  <dcterms:modified xsi:type="dcterms:W3CDTF">2018-06-18T19:51:55Z</dcterms:modified>
</cp:coreProperties>
</file>